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niJ\Hankkeet\MMM\"/>
    </mc:Choice>
  </mc:AlternateContent>
  <xr:revisionPtr revIDLastSave="0" documentId="13_ncr:1_{C7C7EB4D-0E0C-4B4C-B708-14169802BEF0}" xr6:coauthVersionLast="47" xr6:coauthVersionMax="47" xr10:uidLastSave="{00000000-0000-0000-0000-000000000000}"/>
  <bookViews>
    <workbookView xWindow="-108" yWindow="-108" windowWidth="23256" windowHeight="12576" xr2:uid="{F15EAA2C-7C0F-463F-AEBA-95D00761AF93}"/>
  </bookViews>
  <sheets>
    <sheet name="Hiitolanjoki-hinnoittelumall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3" i="1"/>
  <c r="D7" i="1"/>
  <c r="F7" i="1" s="1"/>
  <c r="D30" i="1"/>
  <c r="D29" i="1"/>
  <c r="F21" i="1"/>
  <c r="F13" i="1"/>
  <c r="F12" i="1"/>
  <c r="C32" i="1"/>
  <c r="D31" i="1"/>
  <c r="D28" i="1"/>
  <c r="D27" i="1"/>
  <c r="D20" i="1"/>
  <c r="F20" i="1" s="1"/>
  <c r="D19" i="1"/>
  <c r="D17" i="1"/>
  <c r="F17" i="1" s="1"/>
  <c r="D16" i="1"/>
  <c r="F16" i="1" s="1"/>
  <c r="D15" i="1"/>
  <c r="F15" i="1" s="1"/>
  <c r="D14" i="1"/>
  <c r="F14" i="1" s="1"/>
  <c r="D11" i="1"/>
  <c r="F11" i="1" s="1"/>
  <c r="D10" i="1"/>
  <c r="F10" i="1" s="1"/>
  <c r="D9" i="1"/>
  <c r="F9" i="1" s="1"/>
  <c r="D8" i="1"/>
  <c r="F8" i="1" s="1"/>
  <c r="D21" i="1"/>
  <c r="D18" i="1"/>
  <c r="F18" i="1" s="1"/>
  <c r="F40" i="1" l="1"/>
  <c r="F39" i="1"/>
  <c r="D22" i="1"/>
  <c r="F19" i="1"/>
  <c r="F22" i="1" s="1"/>
  <c r="D32" i="1"/>
  <c r="F32" i="1" l="1"/>
  <c r="F34" i="1" s="1"/>
  <c r="F35" i="1" s="1"/>
  <c r="F36" i="1" s="1"/>
  <c r="F37" i="1" s="1"/>
  <c r="F41" i="1" l="1"/>
</calcChain>
</file>

<file path=xl/sharedStrings.xml><?xml version="1.0" encoding="utf-8"?>
<sst xmlns="http://schemas.openxmlformats.org/spreadsheetml/2006/main" count="46" uniqueCount="44">
  <si>
    <t>Kalastusmatkailun toimintaympäristön kehittäminen Hiitolanjoen vaikutusalueella</t>
  </si>
  <si>
    <t>Hinnoiteltava tuote (nimeä tähän)</t>
  </si>
  <si>
    <t>Koko ryhmää koskevat kulut</t>
  </si>
  <si>
    <t>Viestintä ja markkinointi</t>
  </si>
  <si>
    <t>Tuotteen/ryhmän valmistelutyöt</t>
  </si>
  <si>
    <t>Oma käytettävä työaika</t>
  </si>
  <si>
    <t>Jälkityöt (mm. jälkimarkkinointi, siivous, varusteiden tarkistus ym)</t>
  </si>
  <si>
    <t>määrä/krt/tunti</t>
  </si>
  <si>
    <t>€ yhteensä</t>
  </si>
  <si>
    <t>hlömäärä</t>
  </si>
  <si>
    <t>€/hlö</t>
  </si>
  <si>
    <t>Varusteiden ym. Huoltokustannus</t>
  </si>
  <si>
    <t>Muut kustannukset</t>
  </si>
  <si>
    <t>Koko ryhmää koskevat kulut yhteensä</t>
  </si>
  <si>
    <t>Osallistujakohtaiset kulut</t>
  </si>
  <si>
    <t>€/ryhmä</t>
  </si>
  <si>
    <t>Muu</t>
  </si>
  <si>
    <t>Komissio</t>
  </si>
  <si>
    <t>Toimijan oma kate</t>
  </si>
  <si>
    <t>Tarjoilut</t>
  </si>
  <si>
    <t>Materiaalit/lahja</t>
  </si>
  <si>
    <t>Huom! Toimintakate- ja komissioprosentteja voit muuttaa tarpeesi mukaan!</t>
  </si>
  <si>
    <t>Väline-/Materiaalikustannus</t>
  </si>
  <si>
    <t>Arvolisävero 10%</t>
  </si>
  <si>
    <t>Arvonlisävero 14%</t>
  </si>
  <si>
    <t>Arvonlisävero 25,5%</t>
  </si>
  <si>
    <t>yhteensä</t>
  </si>
  <si>
    <t>Kalastusmatkailutuotteen hinnoittelumalli ryhmälle</t>
  </si>
  <si>
    <t>Huom! Arvonlisävero vaihtelee eri kohtien mukaan, tarkista oikea prosentti täältä:</t>
  </si>
  <si>
    <t>https://www.vero.fi/yritykset-ja-yhteisot/verot-ja-maksut/arvonlisaverotus/arvonlisaveroprosentit/</t>
  </si>
  <si>
    <t>Matkakustannukset/km/opas</t>
  </si>
  <si>
    <t>Kuljetuskustannukset</t>
  </si>
  <si>
    <t>Majoitus</t>
  </si>
  <si>
    <t>Kalastus- tai muut lupakustannukset</t>
  </si>
  <si>
    <t>Sisäänpääsyliput tmv.kustannukset</t>
  </si>
  <si>
    <t>Tarvittavan lisählöstön työaika</t>
  </si>
  <si>
    <t>yhteiset kulut/osallistuja</t>
  </si>
  <si>
    <t>Tilan kustannukset (vuokra, siivous ym.)</t>
  </si>
  <si>
    <t>€/yksikkö</t>
  </si>
  <si>
    <t>Yhtä osallistujaa/ryhmää  koskevat kulut yhteensä</t>
  </si>
  <si>
    <t>Välinevuokra</t>
  </si>
  <si>
    <t>kaikki yhteensä/ryhmä</t>
  </si>
  <si>
    <t>Huom! Eri alueilla kalastuslupien alv-velvollisuus vaihtelee, tässä laskettu 25,5% mukaan.</t>
  </si>
  <si>
    <t>1.1.2025 mm. viestintä-, kuljetus- ja majoituskuluille on 14% alv.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</si>
</sst>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1"/>
    <xf numFmtId="0" fontId="1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0" fontId="0" fillId="7" borderId="0" xfId="0" applyFill="1" applyProtection="1">
      <protection locked="0"/>
    </xf>
    <xf numFmtId="9" fontId="1" fillId="7" borderId="0" xfId="0" applyNumberFormat="1" applyFont="1" applyFill="1" applyProtection="1">
      <protection locked="0"/>
    </xf>
    <xf numFmtId="0" fontId="0" fillId="6" borderId="0" xfId="0" applyFill="1" applyProtection="1">
      <protection locked="0"/>
    </xf>
    <xf numFmtId="0" fontId="1" fillId="6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0" fillId="0" borderId="0" xfId="0" applyProtection="1"/>
    <xf numFmtId="0" fontId="1" fillId="5" borderId="0" xfId="0" applyFont="1" applyFill="1" applyProtection="1"/>
    <xf numFmtId="0" fontId="0" fillId="5" borderId="0" xfId="0" applyFill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0" fontId="1" fillId="7" borderId="0" xfId="0" applyFont="1" applyFill="1" applyProtection="1"/>
    <xf numFmtId="0" fontId="0" fillId="7" borderId="0" xfId="0" applyFill="1" applyProtection="1"/>
    <xf numFmtId="9" fontId="1" fillId="7" borderId="0" xfId="0" applyNumberFormat="1" applyFont="1" applyFill="1" applyProtection="1"/>
    <xf numFmtId="10" fontId="1" fillId="7" borderId="0" xfId="0" applyNumberFormat="1" applyFont="1" applyFill="1" applyProtection="1"/>
    <xf numFmtId="0" fontId="0" fillId="4" borderId="0" xfId="0" applyFill="1" applyProtection="1"/>
    <xf numFmtId="0" fontId="1" fillId="6" borderId="0" xfId="0" applyFont="1" applyFill="1" applyProtection="1"/>
    <xf numFmtId="0" fontId="0" fillId="6" borderId="0" xfId="0" applyFill="1" applyProtection="1"/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colors>
    <mruColors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1165860</xdr:colOff>
      <xdr:row>0</xdr:row>
      <xdr:rowOff>582531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8F737715-F6D4-834B-2AEA-4C30E68BF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5860" cy="582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o.fi/yritykset-ja-yhteisot/verot-ja-maksut/arvonlisaverotus/arvonlisaveroprosent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F1DF3-0248-4EEF-89F1-D33B1CC7FE62}">
  <dimension ref="A1:I41"/>
  <sheetViews>
    <sheetView tabSelected="1" zoomScaleNormal="100" workbookViewId="0">
      <selection activeCell="C29" sqref="C29"/>
    </sheetView>
  </sheetViews>
  <sheetFormatPr defaultRowHeight="14.4" x14ac:dyDescent="0.3"/>
  <cols>
    <col min="1" max="1" width="35.77734375" customWidth="1"/>
    <col min="2" max="2" width="15.6640625" customWidth="1"/>
    <col min="3" max="3" width="11" customWidth="1"/>
    <col min="4" max="4" width="11.44140625" customWidth="1"/>
    <col min="5" max="5" width="21.5546875" customWidth="1"/>
  </cols>
  <sheetData>
    <row r="1" spans="1:6" ht="57.6" customHeight="1" x14ac:dyDescent="0.3">
      <c r="A1" s="10" t="s">
        <v>0</v>
      </c>
      <c r="B1" s="10"/>
      <c r="C1" s="10"/>
      <c r="D1" s="10"/>
      <c r="E1" s="10"/>
      <c r="F1" s="10"/>
    </row>
    <row r="2" spans="1:6" x14ac:dyDescent="0.3">
      <c r="A2" s="11" t="s">
        <v>27</v>
      </c>
      <c r="B2" s="11"/>
      <c r="C2" s="11"/>
      <c r="D2" s="11"/>
      <c r="E2" s="11"/>
      <c r="F2" s="11"/>
    </row>
    <row r="3" spans="1:6" x14ac:dyDescent="0.3">
      <c r="A3" s="2" t="s">
        <v>1</v>
      </c>
      <c r="B3" s="3"/>
      <c r="C3" s="3"/>
      <c r="D3" s="3"/>
      <c r="E3" s="3"/>
      <c r="F3" s="3"/>
    </row>
    <row r="4" spans="1:6" x14ac:dyDescent="0.3">
      <c r="A4" s="12"/>
      <c r="B4" s="12"/>
      <c r="C4" s="12"/>
      <c r="D4" s="13" t="s">
        <v>9</v>
      </c>
      <c r="E4" s="12"/>
      <c r="F4" s="12"/>
    </row>
    <row r="5" spans="1:6" x14ac:dyDescent="0.3">
      <c r="A5" s="13" t="s">
        <v>2</v>
      </c>
      <c r="B5" s="14"/>
      <c r="C5" s="14"/>
      <c r="D5" s="3"/>
      <c r="E5" s="14"/>
      <c r="F5" s="13" t="s">
        <v>10</v>
      </c>
    </row>
    <row r="6" spans="1:6" x14ac:dyDescent="0.3">
      <c r="A6" s="12"/>
      <c r="B6" s="15" t="s">
        <v>7</v>
      </c>
      <c r="C6" s="15" t="s">
        <v>38</v>
      </c>
      <c r="D6" s="15" t="s">
        <v>8</v>
      </c>
      <c r="E6" s="12"/>
      <c r="F6" s="12"/>
    </row>
    <row r="7" spans="1:6" x14ac:dyDescent="0.3">
      <c r="A7" s="15" t="s">
        <v>3</v>
      </c>
      <c r="B7" s="4"/>
      <c r="C7" s="4"/>
      <c r="D7" s="12">
        <f>B7*C7</f>
        <v>0</v>
      </c>
      <c r="E7" s="4"/>
      <c r="F7" s="12" t="e">
        <f>D7/D5</f>
        <v>#DIV/0!</v>
      </c>
    </row>
    <row r="8" spans="1:6" x14ac:dyDescent="0.3">
      <c r="A8" s="15" t="s">
        <v>4</v>
      </c>
      <c r="B8" s="4"/>
      <c r="C8" s="4"/>
      <c r="D8" s="12">
        <f>B8*C8</f>
        <v>0</v>
      </c>
      <c r="E8" s="4"/>
      <c r="F8" s="12" t="e">
        <f>D8/D5</f>
        <v>#DIV/0!</v>
      </c>
    </row>
    <row r="9" spans="1:6" x14ac:dyDescent="0.3">
      <c r="A9" s="15" t="s">
        <v>5</v>
      </c>
      <c r="B9" s="4"/>
      <c r="C9" s="4"/>
      <c r="D9" s="12">
        <f>B9*C9</f>
        <v>0</v>
      </c>
      <c r="E9" s="4"/>
      <c r="F9" s="12" t="e">
        <f>D9/D5</f>
        <v>#DIV/0!</v>
      </c>
    </row>
    <row r="10" spans="1:6" x14ac:dyDescent="0.3">
      <c r="A10" s="15" t="s">
        <v>35</v>
      </c>
      <c r="B10" s="4"/>
      <c r="C10" s="4"/>
      <c r="D10" s="12">
        <f>B10*C10</f>
        <v>0</v>
      </c>
      <c r="E10" s="4"/>
      <c r="F10" s="12" t="e">
        <f>D10/D5</f>
        <v>#DIV/0!</v>
      </c>
    </row>
    <row r="11" spans="1:6" ht="28.8" x14ac:dyDescent="0.3">
      <c r="A11" s="16" t="s">
        <v>6</v>
      </c>
      <c r="B11" s="4"/>
      <c r="C11" s="4"/>
      <c r="D11" s="12">
        <f>B11*C11</f>
        <v>0</v>
      </c>
      <c r="E11" s="4"/>
      <c r="F11" s="12" t="e">
        <f>D11/D5</f>
        <v>#DIV/0!</v>
      </c>
    </row>
    <row r="12" spans="1:6" x14ac:dyDescent="0.3">
      <c r="A12" s="4"/>
      <c r="B12" s="4"/>
      <c r="C12" s="4"/>
      <c r="D12" s="12">
        <f t="shared" ref="D12:D13" si="0">B12*C12</f>
        <v>0</v>
      </c>
      <c r="E12" s="4"/>
      <c r="F12" s="12" t="e">
        <f>D12/D5</f>
        <v>#DIV/0!</v>
      </c>
    </row>
    <row r="13" spans="1:6" x14ac:dyDescent="0.3">
      <c r="A13" s="4"/>
      <c r="B13" s="4"/>
      <c r="C13" s="4"/>
      <c r="D13" s="12">
        <f t="shared" si="0"/>
        <v>0</v>
      </c>
      <c r="E13" s="4"/>
      <c r="F13" s="12" t="e">
        <f>D13/D5</f>
        <v>#DIV/0!</v>
      </c>
    </row>
    <row r="14" spans="1:6" x14ac:dyDescent="0.3">
      <c r="A14" s="15" t="s">
        <v>37</v>
      </c>
      <c r="B14" s="4"/>
      <c r="C14" s="4"/>
      <c r="D14" s="12">
        <f>B14*C14</f>
        <v>0</v>
      </c>
      <c r="E14" s="4"/>
      <c r="F14" s="12" t="e">
        <f>D14/D5</f>
        <v>#DIV/0!</v>
      </c>
    </row>
    <row r="15" spans="1:6" x14ac:dyDescent="0.3">
      <c r="A15" s="15" t="s">
        <v>30</v>
      </c>
      <c r="B15" s="4"/>
      <c r="C15" s="4"/>
      <c r="D15" s="12">
        <f>B15*C15</f>
        <v>0</v>
      </c>
      <c r="E15" s="4"/>
      <c r="F15" s="12" t="e">
        <f>D15/D5</f>
        <v>#DIV/0!</v>
      </c>
    </row>
    <row r="16" spans="1:6" x14ac:dyDescent="0.3">
      <c r="A16" s="15" t="s">
        <v>31</v>
      </c>
      <c r="B16" s="4"/>
      <c r="C16" s="4"/>
      <c r="D16" s="12">
        <f>B16*C16</f>
        <v>0</v>
      </c>
      <c r="E16" s="4"/>
      <c r="F16" s="12" t="e">
        <f>D16/D5</f>
        <v>#DIV/0!</v>
      </c>
    </row>
    <row r="17" spans="1:9" x14ac:dyDescent="0.3">
      <c r="A17" s="15" t="s">
        <v>22</v>
      </c>
      <c r="B17" s="4"/>
      <c r="C17" s="4"/>
      <c r="D17" s="12">
        <f>B17*C17</f>
        <v>0</v>
      </c>
      <c r="E17" s="4"/>
      <c r="F17" s="12" t="e">
        <f>D17/D5</f>
        <v>#DIV/0!</v>
      </c>
    </row>
    <row r="18" spans="1:9" x14ac:dyDescent="0.3">
      <c r="A18" s="15" t="s">
        <v>11</v>
      </c>
      <c r="B18" s="4"/>
      <c r="C18" s="4"/>
      <c r="D18" s="12">
        <f>B18+C18</f>
        <v>0</v>
      </c>
      <c r="E18" s="4"/>
      <c r="F18" s="12" t="e">
        <f>D18/D5</f>
        <v>#DIV/0!</v>
      </c>
    </row>
    <row r="19" spans="1:9" x14ac:dyDescent="0.3">
      <c r="A19" s="15" t="s">
        <v>33</v>
      </c>
      <c r="B19" s="4"/>
      <c r="C19" s="4"/>
      <c r="D19" s="12">
        <f>B19*C19</f>
        <v>0</v>
      </c>
      <c r="E19" s="4"/>
      <c r="F19" s="12" t="e">
        <f>D19/D5</f>
        <v>#DIV/0!</v>
      </c>
      <c r="I19" t="s">
        <v>42</v>
      </c>
    </row>
    <row r="20" spans="1:9" x14ac:dyDescent="0.3">
      <c r="A20" s="15" t="s">
        <v>34</v>
      </c>
      <c r="B20" s="4"/>
      <c r="C20" s="4"/>
      <c r="D20" s="12">
        <f>B21*C21</f>
        <v>0</v>
      </c>
      <c r="E20" s="4"/>
      <c r="F20" s="12" t="e">
        <f>D20/D5</f>
        <v>#DIV/0!</v>
      </c>
    </row>
    <row r="21" spans="1:9" x14ac:dyDescent="0.3">
      <c r="A21" s="15" t="s">
        <v>12</v>
      </c>
      <c r="B21" s="4"/>
      <c r="C21" s="4"/>
      <c r="D21" s="12">
        <f>B21+C21</f>
        <v>0</v>
      </c>
      <c r="E21" s="4"/>
      <c r="F21" s="12" t="e">
        <f>D21/D5</f>
        <v>#DIV/0!</v>
      </c>
    </row>
    <row r="22" spans="1:9" x14ac:dyDescent="0.3">
      <c r="A22" s="13" t="s">
        <v>13</v>
      </c>
      <c r="B22" s="5"/>
      <c r="C22" s="5"/>
      <c r="D22" s="14">
        <f>D7+D8+D9+D10+D11+D12+D13+D14+D15+D16+D17+D18+D19+D20+D21</f>
        <v>0</v>
      </c>
      <c r="E22" s="13" t="s">
        <v>36</v>
      </c>
      <c r="F22" s="21" t="e">
        <f>F7+F8+F9+F10+F11+F12+F13+F14+F15+F16+F17+F18+F19+F20+F21</f>
        <v>#DIV/0!</v>
      </c>
    </row>
    <row r="23" spans="1:9" x14ac:dyDescent="0.3">
      <c r="A23" s="4"/>
      <c r="B23" s="4"/>
      <c r="C23" s="4"/>
      <c r="D23" s="4"/>
      <c r="E23" s="4"/>
      <c r="F23" s="4"/>
    </row>
    <row r="24" spans="1:9" x14ac:dyDescent="0.3">
      <c r="A24" s="4"/>
      <c r="B24" s="4"/>
      <c r="C24" s="4"/>
      <c r="D24" s="4"/>
      <c r="E24" s="4"/>
      <c r="F24" s="4"/>
    </row>
    <row r="25" spans="1:9" x14ac:dyDescent="0.3">
      <c r="A25" s="13" t="s">
        <v>14</v>
      </c>
      <c r="B25" s="14"/>
      <c r="C25" s="13" t="s">
        <v>10</v>
      </c>
      <c r="D25" s="13" t="s">
        <v>15</v>
      </c>
      <c r="E25" s="14"/>
      <c r="F25" s="14"/>
    </row>
    <row r="26" spans="1:9" x14ac:dyDescent="0.3">
      <c r="A26" s="4"/>
      <c r="B26" s="4"/>
      <c r="C26" s="4"/>
      <c r="D26" s="12"/>
      <c r="E26" s="4"/>
      <c r="F26" s="4"/>
    </row>
    <row r="27" spans="1:9" x14ac:dyDescent="0.3">
      <c r="A27" s="15" t="s">
        <v>19</v>
      </c>
      <c r="B27" s="4"/>
      <c r="C27" s="4"/>
      <c r="D27" s="12">
        <f>D5*C27</f>
        <v>0</v>
      </c>
      <c r="E27" s="4"/>
      <c r="F27" s="4"/>
    </row>
    <row r="28" spans="1:9" x14ac:dyDescent="0.3">
      <c r="A28" s="15" t="s">
        <v>20</v>
      </c>
      <c r="B28" s="4"/>
      <c r="C28" s="4"/>
      <c r="D28" s="12">
        <f>D5*C28</f>
        <v>0</v>
      </c>
      <c r="E28" s="4"/>
      <c r="F28" s="4"/>
    </row>
    <row r="29" spans="1:9" x14ac:dyDescent="0.3">
      <c r="A29" s="15" t="s">
        <v>32</v>
      </c>
      <c r="B29" s="4"/>
      <c r="C29" s="4"/>
      <c r="D29" s="12">
        <f>D5*C30</f>
        <v>0</v>
      </c>
      <c r="E29" s="4"/>
      <c r="F29" s="4"/>
    </row>
    <row r="30" spans="1:9" x14ac:dyDescent="0.3">
      <c r="A30" s="15" t="s">
        <v>40</v>
      </c>
      <c r="B30" s="4"/>
      <c r="C30" s="4"/>
      <c r="D30" s="12">
        <f>D5*C30</f>
        <v>0</v>
      </c>
      <c r="E30" s="4"/>
      <c r="F30" s="4"/>
    </row>
    <row r="31" spans="1:9" x14ac:dyDescent="0.3">
      <c r="A31" s="15" t="s">
        <v>16</v>
      </c>
      <c r="B31" s="4"/>
      <c r="C31" s="4"/>
      <c r="D31" s="12">
        <f>D5*C31</f>
        <v>0</v>
      </c>
      <c r="E31" s="4"/>
      <c r="F31" s="4"/>
    </row>
    <row r="32" spans="1:9" x14ac:dyDescent="0.3">
      <c r="A32" s="13" t="s">
        <v>39</v>
      </c>
      <c r="B32" s="14"/>
      <c r="C32" s="3">
        <f>C27+C28+C29+C31</f>
        <v>0</v>
      </c>
      <c r="D32" s="21">
        <f>D27+D28+D29+D31</f>
        <v>0</v>
      </c>
      <c r="E32" s="5"/>
      <c r="F32" s="21" t="e">
        <f>F22+C32</f>
        <v>#DIV/0!</v>
      </c>
    </row>
    <row r="33" spans="1:9" x14ac:dyDescent="0.3">
      <c r="A33" s="4"/>
      <c r="B33" s="4"/>
      <c r="C33" s="4"/>
      <c r="D33" s="4"/>
      <c r="E33" s="4"/>
      <c r="F33" s="4"/>
    </row>
    <row r="34" spans="1:9" x14ac:dyDescent="0.3">
      <c r="A34" s="17" t="s">
        <v>18</v>
      </c>
      <c r="B34" s="18"/>
      <c r="C34" s="18"/>
      <c r="D34" s="7">
        <v>0.4</v>
      </c>
      <c r="E34" s="6"/>
      <c r="F34" s="8" t="e">
        <f>0.4*F32</f>
        <v>#DIV/0!</v>
      </c>
      <c r="I34" t="s">
        <v>21</v>
      </c>
    </row>
    <row r="35" spans="1:9" x14ac:dyDescent="0.3">
      <c r="A35" s="4"/>
      <c r="B35" s="4"/>
      <c r="C35" s="4"/>
      <c r="D35" s="4"/>
      <c r="E35" s="9" t="s">
        <v>26</v>
      </c>
      <c r="F35" s="22" t="e">
        <f>F32+F34</f>
        <v>#DIV/0!</v>
      </c>
    </row>
    <row r="36" spans="1:9" x14ac:dyDescent="0.3">
      <c r="A36" s="17" t="s">
        <v>17</v>
      </c>
      <c r="B36" s="18"/>
      <c r="C36" s="18"/>
      <c r="D36" s="7">
        <v>0.15</v>
      </c>
      <c r="E36" s="6"/>
      <c r="F36" s="8" t="e">
        <f>0.15*F35</f>
        <v>#DIV/0!</v>
      </c>
    </row>
    <row r="37" spans="1:9" x14ac:dyDescent="0.3">
      <c r="A37" s="4"/>
      <c r="B37" s="4"/>
      <c r="C37" s="4"/>
      <c r="D37" s="4"/>
      <c r="E37" s="9" t="s">
        <v>26</v>
      </c>
      <c r="F37" s="22" t="e">
        <f>F35+F36</f>
        <v>#DIV/0!</v>
      </c>
    </row>
    <row r="38" spans="1:9" x14ac:dyDescent="0.3">
      <c r="A38" s="17" t="s">
        <v>23</v>
      </c>
      <c r="B38" s="18"/>
      <c r="C38" s="18"/>
      <c r="D38" s="19">
        <v>0.1</v>
      </c>
      <c r="E38" s="6"/>
      <c r="F38" s="23"/>
      <c r="I38" t="s">
        <v>28</v>
      </c>
    </row>
    <row r="39" spans="1:9" x14ac:dyDescent="0.3">
      <c r="A39" s="17" t="s">
        <v>24</v>
      </c>
      <c r="B39" s="18"/>
      <c r="C39" s="18"/>
      <c r="D39" s="19">
        <v>0.14000000000000001</v>
      </c>
      <c r="E39" s="6"/>
      <c r="F39" s="23">
        <f>0.14*D7+0.14*D16+0.14*D20+0.14*D27+0.14*D29</f>
        <v>0</v>
      </c>
      <c r="I39" s="1" t="s">
        <v>29</v>
      </c>
    </row>
    <row r="40" spans="1:9" x14ac:dyDescent="0.3">
      <c r="A40" s="17" t="s">
        <v>25</v>
      </c>
      <c r="B40" s="18"/>
      <c r="C40" s="18"/>
      <c r="D40" s="20">
        <v>0.255</v>
      </c>
      <c r="E40" s="6"/>
      <c r="F40" s="23">
        <f>0.255*D8+0.255*D9+0.255*D11+0.255*D14+0.255*D17+0.255*D19+0.255*D21+0.255*D28+0.255*D30+0.255*D31</f>
        <v>0</v>
      </c>
      <c r="I40" t="s">
        <v>43</v>
      </c>
    </row>
    <row r="41" spans="1:9" x14ac:dyDescent="0.3">
      <c r="A41" s="4"/>
      <c r="B41" s="4"/>
      <c r="C41" s="4"/>
      <c r="D41" s="4"/>
      <c r="E41" s="9" t="s">
        <v>41</v>
      </c>
      <c r="F41" s="23" t="e">
        <f>F22+F32+F34+F36+F38+F39+F40</f>
        <v>#DIV/0!</v>
      </c>
    </row>
  </sheetData>
  <sheetProtection algorithmName="SHA-512" hashValue="YaF61HqXzredXiWixHs6XlapYMic49wTeeSwNQj0xT6TJkSJJN2jIFAost8dk1qgyClX+4nT5yVV6DgkeT3m0w==" saltValue="4jrdCW6jo7EZAPJHznT2sw==" spinCount="100000" sheet="1" objects="1" scenarios="1"/>
  <protectedRanges>
    <protectedRange algorithmName="SHA-512" hashValue="bhS1qyav6o7V2tRvz0i3DNtOpB1Z6alUsbTJMvYbpL3JACi1aohy573Uyoj+yIiQ2bCkn3ZEa5dElTgSNzippw==" saltValue="BxeuTBg9Kbtmzb0e/1a71g==" spinCount="100000" sqref="D36" name="komissio"/>
    <protectedRange algorithmName="SHA-512" hashValue="/kSe1LyszkqsqRrfnpl1Phpk1RLXFqu61KPBvKjIbCRSDn79tadG3Ov9PMgjfRyeXf2IeafLbqBlNGzdcQR97Q==" saltValue="LlyL/VLoxaeZult/a8AYtQ==" spinCount="100000" sqref="D34" name="oma kate"/>
    <protectedRange algorithmName="SHA-512" hashValue="jJxqCASr+bERCI+E+BhBLxBdCcKxLKne3FN1wx72KTMmCX/R3Ba+YPSUMrbaixYpPnd7nLo8JqP/c391nh6q+g==" saltValue="s5VlLbWJp2L0mByVeLSANQ==" spinCount="100000" sqref="B27:C31" name="osallistujakohtaiset kulut"/>
    <protectedRange algorithmName="SHA-512" hashValue="3IfmLtaKnolz47ucHR/2NY8cDGjUYP4fO/GH0cx83VfsCfNBZlBu9f+Ip1VcSCa62i2w/xLEr3WJma3FvsfGDA==" saltValue="eNbi+icpJtYoZKKj/pAgyA==" spinCount="100000" sqref="D5" name="hlömäärä"/>
    <protectedRange algorithmName="SHA-512" hashValue="RSUoZ9LYPjFodg9lV03dYPLSP8qWwTR0e95T9rtSQsWkbjL4H1dzJzmF7uvK2Sh69/ervBEQqE8bjOwZJ2sAZw==" saltValue="W7TudNp6n/nqSe5z298uzg==" spinCount="100000" sqref="B7:C21" name="koko ryhmää koskevat kulut"/>
  </protectedRanges>
  <mergeCells count="2">
    <mergeCell ref="A1:F1"/>
    <mergeCell ref="A2:F2"/>
  </mergeCells>
  <hyperlinks>
    <hyperlink ref="I39" r:id="rId1" xr:uid="{10DDB696-907D-4867-8027-92D284323EC5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Hiitolanjoki-hinnoittelumalli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Javanainen Sini</dc:creator>
  <cp:lastModifiedBy>Javanainen Sini</cp:lastModifiedBy>
  <dcterms:created xsi:type="dcterms:W3CDTF">2024-12-02T13:40:34Z</dcterms:created>
  <dcterms:modified xsi:type="dcterms:W3CDTF">2024-12-04T14:34:22Z</dcterms:modified>
</cp:coreProperties>
</file>